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96" i="1"/>
  <c r="G96"/>
  <c r="H95"/>
  <c r="G95"/>
  <c r="H94"/>
  <c r="G94"/>
  <c r="H92"/>
  <c r="G92"/>
  <c r="H89"/>
  <c r="G89"/>
  <c r="H86"/>
  <c r="G86"/>
  <c r="H85"/>
  <c r="G85"/>
  <c r="H83"/>
  <c r="G83"/>
  <c r="H80"/>
  <c r="G80"/>
  <c r="H79"/>
  <c r="G79"/>
  <c r="H75"/>
  <c r="G75"/>
  <c r="H74"/>
  <c r="G74"/>
  <c r="H70"/>
  <c r="G70"/>
  <c r="E68"/>
  <c r="H67"/>
  <c r="G67"/>
  <c r="E66"/>
  <c r="E65"/>
  <c r="H64"/>
  <c r="G64"/>
  <c r="H63"/>
  <c r="G63"/>
  <c r="H61"/>
  <c r="G61"/>
  <c r="H59"/>
  <c r="G59"/>
  <c r="H57"/>
  <c r="G57"/>
  <c r="H50"/>
  <c r="G50"/>
  <c r="H46"/>
  <c r="G46"/>
  <c r="H45"/>
  <c r="G45"/>
  <c r="H43"/>
  <c r="G43"/>
  <c r="H40"/>
  <c r="G40"/>
  <c r="H38"/>
  <c r="G38"/>
  <c r="H34"/>
  <c r="G34"/>
  <c r="H33"/>
  <c r="G33"/>
  <c r="H30"/>
  <c r="G30"/>
  <c r="H27"/>
  <c r="G27"/>
  <c r="H25"/>
  <c r="G25"/>
  <c r="H17"/>
  <c r="G17"/>
  <c r="H15"/>
  <c r="G15"/>
  <c r="H12"/>
  <c r="G12"/>
  <c r="H8"/>
  <c r="G8"/>
  <c r="H7"/>
  <c r="G7"/>
  <c r="H6"/>
  <c r="G6"/>
</calcChain>
</file>

<file path=xl/sharedStrings.xml><?xml version="1.0" encoding="utf-8"?>
<sst xmlns="http://schemas.openxmlformats.org/spreadsheetml/2006/main" count="446" uniqueCount="92">
  <si>
    <t>Отчет об исполнении сметы    за 2014 год</t>
  </si>
  <si>
    <t>Администрация Муниципального образования "Новодевяткинское сельское поселение"</t>
  </si>
  <si>
    <t xml:space="preserve">    на 31.12.2014 г.</t>
  </si>
  <si>
    <t>Наименование</t>
  </si>
  <si>
    <t>Код подраздел</t>
  </si>
  <si>
    <t>Код целевой статьи</t>
  </si>
  <si>
    <t>Код вида расхода</t>
  </si>
  <si>
    <t>Организация</t>
  </si>
  <si>
    <t>КОСГУ</t>
  </si>
  <si>
    <t>2014 год</t>
  </si>
  <si>
    <t>Расходы 2014 год</t>
  </si>
  <si>
    <t>Функционирование Правительства РФ, высших исполнительных органов государственной власти субъектов РФ, местных администраций.</t>
  </si>
  <si>
    <t>0104</t>
  </si>
  <si>
    <t>8330014</t>
  </si>
  <si>
    <t>121</t>
  </si>
  <si>
    <t>Заработная плата</t>
  </si>
  <si>
    <t>АЯ</t>
  </si>
  <si>
    <t>211</t>
  </si>
  <si>
    <t>Начисления на выплаты по оплате труда</t>
  </si>
  <si>
    <t>213</t>
  </si>
  <si>
    <t>212</t>
  </si>
  <si>
    <t>8330015</t>
  </si>
  <si>
    <t>122</t>
  </si>
  <si>
    <t>Прочие выплаты</t>
  </si>
  <si>
    <t>Транспортные услуги</t>
  </si>
  <si>
    <t>262</t>
  </si>
  <si>
    <t>242</t>
  </si>
  <si>
    <t>Услуги связи</t>
  </si>
  <si>
    <t>221</t>
  </si>
  <si>
    <t>244</t>
  </si>
  <si>
    <t>Коммунальные услуги</t>
  </si>
  <si>
    <t>223</t>
  </si>
  <si>
    <t>Работы и услуги по содержанию имущества</t>
  </si>
  <si>
    <t>225</t>
  </si>
  <si>
    <t>Прочие работы, услуги</t>
  </si>
  <si>
    <t>226</t>
  </si>
  <si>
    <t>Прочие работы, услуги(межбюджетные трансферты на осуществление полномочия в сфере административных правоотношений)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</si>
  <si>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</si>
  <si>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</si>
  <si>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</si>
  <si>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</si>
  <si>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</si>
  <si>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</si>
  <si>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Прочие расходы</t>
  </si>
  <si>
    <t>8331014</t>
  </si>
  <si>
    <t>8332014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</si>
  <si>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</si>
  <si>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0106</t>
  </si>
  <si>
    <t>8340014</t>
  </si>
  <si>
    <t>КСО</t>
  </si>
  <si>
    <t>8340015</t>
  </si>
  <si>
    <t>222</t>
  </si>
  <si>
    <t xml:space="preserve">Резервные фонды. </t>
  </si>
  <si>
    <t>0111</t>
  </si>
  <si>
    <t>870</t>
  </si>
  <si>
    <t>Другие общегосударственные вопросы</t>
  </si>
  <si>
    <t>0113</t>
  </si>
  <si>
    <t>Прочие услуги</t>
  </si>
  <si>
    <t>323</t>
  </si>
  <si>
    <t>831</t>
  </si>
  <si>
    <t>Мобилизационная и вневойсковая подготовка</t>
  </si>
  <si>
    <t>0203</t>
  </si>
  <si>
    <t>8380000</t>
  </si>
  <si>
    <t>8380014</t>
  </si>
  <si>
    <t>8380015</t>
  </si>
  <si>
    <t>Топливно-энергетический комплекс</t>
  </si>
  <si>
    <t>0402</t>
  </si>
  <si>
    <t>810</t>
  </si>
  <si>
    <t>Безвозмездные перечисления организациям, за искл. гос. и муницип.организаций</t>
  </si>
  <si>
    <t>0412</t>
  </si>
  <si>
    <t xml:space="preserve">АЯ </t>
  </si>
  <si>
    <t xml:space="preserve">Благоустройство </t>
  </si>
  <si>
    <t>0503</t>
  </si>
  <si>
    <t>7150015</t>
  </si>
  <si>
    <t>Прочие расходы. Премии и гранты</t>
  </si>
  <si>
    <t>1003</t>
  </si>
  <si>
    <t>7190015</t>
  </si>
  <si>
    <t>350</t>
  </si>
  <si>
    <t>МЦП "Доп.меры соц.поддерж.и соц.пом.малоим.и попавшим в трудн.жизн.ситуац. Жител.МО "Новод.СП"</t>
  </si>
  <si>
    <t>72 1 00 00</t>
  </si>
  <si>
    <t>7210016</t>
  </si>
  <si>
    <t>7210015</t>
  </si>
  <si>
    <t>360</t>
  </si>
  <si>
    <t>МЦП "Ветеран"</t>
  </si>
  <si>
    <t>72 2 00 00</t>
  </si>
  <si>
    <t>7220015</t>
  </si>
  <si>
    <t>7220016</t>
  </si>
  <si>
    <t>Физическая культура и спорт</t>
  </si>
  <si>
    <t>1105</t>
  </si>
  <si>
    <t>МЦП "Развитие физкультуры и спорта в МО"</t>
  </si>
  <si>
    <t>72 3 00 00</t>
  </si>
  <si>
    <t>7230015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</si>
</sst>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textRotation="90" wrapText="1"/>
    </xf>
    <xf numFmtId="49" fontId="5" fillId="0" borderId="1" xfId="0" applyNumberFormat="1" applyFont="1" applyFill="1" applyBorder="1" applyAlignment="1">
      <alignment horizontal="right" vertical="center" textRotation="90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all\&#1056;&#1103;&#1079;&#1072;&#1085;&#1086;&#1074;&#1072;\&#1041;&#1102;&#1078;&#1077;&#1090;%202012\&#1055;&#1088;&#1086;&#1077;&#1082;&#1090;%20&#1073;&#1102;&#1076;&#1078;&#1077;&#1090;&#1072;%202012\&#1041;&#1102;&#1076;&#1078;&#1077;&#1090;%202010\&#1041;&#1102;&#1076;&#1078;&#1077;&#1090;&#1085;&#1099;&#1077;%20&#1088;&#1086;&#1089;&#1087;&#1080;&#1089;&#1080;%202010%20&#1075;&#1086;&#1076;&#1072;\&#1041;&#1102;&#1076;&#1078;&#1077;&#1090;&#1085;&#1072;&#1103;%20&#1088;&#1086;&#1089;&#1087;&#1080;&#1100;_&#1079;&#1072;%20201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 по КБК"/>
      <sheetName val="1 Депут"/>
      <sheetName val="2 Админ"/>
      <sheetName val="3 Аген"/>
      <sheetName val="4 МУООП"/>
      <sheetName val="5 РОНДО"/>
      <sheetName val="Прилож 11"/>
      <sheetName val="Прилож 11 (2)"/>
      <sheetName val="Формулы"/>
      <sheetName val="Передвижки"/>
      <sheetName val="Лист1"/>
    </sheetNames>
    <sheetDataSet>
      <sheetData sheetId="0" refreshError="1"/>
      <sheetData sheetId="1" refreshError="1"/>
      <sheetData sheetId="2" refreshError="1">
        <row r="51">
          <cell r="F51" t="str">
            <v>АЯ</v>
          </cell>
        </row>
        <row r="52">
          <cell r="F52" t="str">
            <v>АЯ</v>
          </cell>
        </row>
        <row r="53">
          <cell r="F53" t="str">
            <v>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>
      <selection activeCell="J25" sqref="J25"/>
    </sheetView>
  </sheetViews>
  <sheetFormatPr defaultRowHeight="11.25"/>
  <cols>
    <col min="1" max="1" width="43.7109375" style="12" customWidth="1"/>
    <col min="2" max="2" width="6.85546875" style="35" customWidth="1"/>
    <col min="3" max="3" width="8.85546875" style="35" customWidth="1"/>
    <col min="4" max="4" width="5.5703125" style="35" customWidth="1"/>
    <col min="5" max="5" width="8.5703125" style="35" customWidth="1"/>
    <col min="6" max="6" width="8.5703125" style="36" customWidth="1"/>
    <col min="7" max="7" width="14.140625" style="34" customWidth="1"/>
    <col min="8" max="8" width="17.5703125" style="34" customWidth="1"/>
    <col min="9" max="9" width="13.28515625" style="21" customWidth="1"/>
    <col min="10" max="16384" width="9.140625" style="21"/>
  </cols>
  <sheetData>
    <row r="1" spans="1:8" s="5" customFormat="1">
      <c r="A1" s="1"/>
      <c r="B1" s="2"/>
      <c r="C1" s="2"/>
      <c r="D1" s="2"/>
      <c r="E1" s="2"/>
      <c r="F1" s="3"/>
      <c r="G1" s="4"/>
      <c r="H1" s="4"/>
    </row>
    <row r="2" spans="1:8" s="5" customFormat="1">
      <c r="A2" s="6" t="s">
        <v>0</v>
      </c>
      <c r="B2" s="6"/>
      <c r="C2" s="6"/>
      <c r="D2" s="6"/>
      <c r="E2" s="6"/>
      <c r="F2" s="6"/>
      <c r="G2" s="6"/>
      <c r="H2" s="7"/>
    </row>
    <row r="3" spans="1:8" s="5" customFormat="1">
      <c r="A3" s="6" t="s">
        <v>1</v>
      </c>
      <c r="B3" s="6"/>
      <c r="C3" s="6"/>
      <c r="D3" s="6"/>
      <c r="E3" s="6"/>
      <c r="F3" s="6"/>
      <c r="G3" s="6"/>
      <c r="H3" s="7"/>
    </row>
    <row r="4" spans="1:8" s="5" customFormat="1">
      <c r="A4" s="6" t="s">
        <v>2</v>
      </c>
      <c r="B4" s="6"/>
      <c r="C4" s="6"/>
      <c r="D4" s="6"/>
      <c r="E4" s="6"/>
      <c r="F4" s="6"/>
      <c r="G4" s="6"/>
      <c r="H4" s="7"/>
    </row>
    <row r="5" spans="1:8" s="12" customFormat="1" ht="40.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  <c r="H5" s="11" t="s">
        <v>10</v>
      </c>
    </row>
    <row r="6" spans="1:8" s="17" customFormat="1" ht="10.5">
      <c r="A6" s="13"/>
      <c r="B6" s="14"/>
      <c r="C6" s="14"/>
      <c r="D6" s="14"/>
      <c r="E6" s="14"/>
      <c r="F6" s="15"/>
      <c r="G6" s="16">
        <f>G7+G33+G43+G45+G63+G70+G74+G79+G85+G94</f>
        <v>26220696.91</v>
      </c>
      <c r="H6" s="16">
        <f>H7+H33+H43+H45+H63+H70+H74+H79+H85+H94</f>
        <v>26220696.91</v>
      </c>
    </row>
    <row r="7" spans="1:8" ht="31.5">
      <c r="A7" s="18" t="s">
        <v>11</v>
      </c>
      <c r="B7" s="19" t="s">
        <v>12</v>
      </c>
      <c r="C7" s="19"/>
      <c r="D7" s="19"/>
      <c r="E7" s="19"/>
      <c r="F7" s="19"/>
      <c r="G7" s="20">
        <f>G8+G12+G15+G17+G25+G27++G30</f>
        <v>13315932.810000001</v>
      </c>
      <c r="H7" s="20">
        <f>H8+H12+H15+H17+H25+H27++H30</f>
        <v>13315932.810000001</v>
      </c>
    </row>
    <row r="8" spans="1:8">
      <c r="A8" s="22"/>
      <c r="B8" s="19" t="s">
        <v>12</v>
      </c>
      <c r="C8" s="19" t="s">
        <v>13</v>
      </c>
      <c r="D8" s="19" t="s">
        <v>14</v>
      </c>
      <c r="E8" s="19"/>
      <c r="F8" s="19"/>
      <c r="G8" s="20">
        <f t="shared" ref="G8:H8" si="0">G9+G10+G11</f>
        <v>10476266.17</v>
      </c>
      <c r="H8" s="20">
        <f t="shared" si="0"/>
        <v>10476266.17</v>
      </c>
    </row>
    <row r="9" spans="1:8">
      <c r="A9" s="22" t="s">
        <v>15</v>
      </c>
      <c r="B9" s="23" t="s">
        <v>12</v>
      </c>
      <c r="C9" s="23" t="s">
        <v>13</v>
      </c>
      <c r="D9" s="23" t="s">
        <v>14</v>
      </c>
      <c r="E9" s="24" t="s">
        <v>16</v>
      </c>
      <c r="F9" s="23" t="s">
        <v>17</v>
      </c>
      <c r="G9" s="25">
        <v>8157671.8200000003</v>
      </c>
      <c r="H9" s="25">
        <v>8157671.8200000003</v>
      </c>
    </row>
    <row r="10" spans="1:8">
      <c r="A10" s="22" t="s">
        <v>18</v>
      </c>
      <c r="B10" s="23" t="s">
        <v>12</v>
      </c>
      <c r="C10" s="23" t="s">
        <v>13</v>
      </c>
      <c r="D10" s="23" t="s">
        <v>14</v>
      </c>
      <c r="E10" s="24" t="s">
        <v>16</v>
      </c>
      <c r="F10" s="23" t="s">
        <v>19</v>
      </c>
      <c r="G10" s="25">
        <v>2317994.35</v>
      </c>
      <c r="H10" s="25">
        <v>2317994.35</v>
      </c>
    </row>
    <row r="11" spans="1:8">
      <c r="A11" s="22"/>
      <c r="B11" s="23" t="s">
        <v>12</v>
      </c>
      <c r="C11" s="23" t="s">
        <v>13</v>
      </c>
      <c r="D11" s="23" t="s">
        <v>14</v>
      </c>
      <c r="E11" s="24" t="s">
        <v>16</v>
      </c>
      <c r="F11" s="23" t="s">
        <v>20</v>
      </c>
      <c r="G11" s="25">
        <v>600</v>
      </c>
      <c r="H11" s="25">
        <v>600</v>
      </c>
    </row>
    <row r="12" spans="1:8">
      <c r="A12" s="22"/>
      <c r="B12" s="19" t="s">
        <v>12</v>
      </c>
      <c r="C12" s="19" t="s">
        <v>21</v>
      </c>
      <c r="D12" s="19" t="s">
        <v>22</v>
      </c>
      <c r="E12" s="11"/>
      <c r="F12" s="19"/>
      <c r="G12" s="26">
        <f t="shared" ref="G12:H12" si="1">G13+G14</f>
        <v>171953.1</v>
      </c>
      <c r="H12" s="26">
        <f t="shared" si="1"/>
        <v>171953.1</v>
      </c>
    </row>
    <row r="13" spans="1:8">
      <c r="A13" s="22" t="s">
        <v>23</v>
      </c>
      <c r="B13" s="23" t="s">
        <v>12</v>
      </c>
      <c r="C13" s="23" t="s">
        <v>21</v>
      </c>
      <c r="D13" s="23" t="s">
        <v>22</v>
      </c>
      <c r="E13" s="24" t="s">
        <v>16</v>
      </c>
      <c r="F13" s="23" t="s">
        <v>20</v>
      </c>
      <c r="G13" s="25">
        <v>16505.099999999999</v>
      </c>
      <c r="H13" s="25">
        <v>16505.099999999999</v>
      </c>
    </row>
    <row r="14" spans="1:8">
      <c r="A14" s="22" t="s">
        <v>24</v>
      </c>
      <c r="B14" s="23" t="s">
        <v>12</v>
      </c>
      <c r="C14" s="23" t="s">
        <v>21</v>
      </c>
      <c r="D14" s="23" t="s">
        <v>22</v>
      </c>
      <c r="E14" s="24" t="s">
        <v>16</v>
      </c>
      <c r="F14" s="23" t="s">
        <v>25</v>
      </c>
      <c r="G14" s="25">
        <v>155448</v>
      </c>
      <c r="H14" s="25">
        <v>155448</v>
      </c>
    </row>
    <row r="15" spans="1:8">
      <c r="A15" s="22"/>
      <c r="B15" s="19" t="s">
        <v>12</v>
      </c>
      <c r="C15" s="19" t="s">
        <v>21</v>
      </c>
      <c r="D15" s="19" t="s">
        <v>26</v>
      </c>
      <c r="E15" s="11"/>
      <c r="F15" s="19"/>
      <c r="G15" s="26">
        <f t="shared" ref="G15:H15" si="2">G16</f>
        <v>135784.53</v>
      </c>
      <c r="H15" s="26">
        <f t="shared" si="2"/>
        <v>135784.53</v>
      </c>
    </row>
    <row r="16" spans="1:8">
      <c r="A16" s="22" t="s">
        <v>27</v>
      </c>
      <c r="B16" s="23" t="s">
        <v>12</v>
      </c>
      <c r="C16" s="23" t="s">
        <v>21</v>
      </c>
      <c r="D16" s="23" t="s">
        <v>26</v>
      </c>
      <c r="E16" s="24" t="s">
        <v>16</v>
      </c>
      <c r="F16" s="23" t="s">
        <v>28</v>
      </c>
      <c r="G16" s="25">
        <v>135784.53</v>
      </c>
      <c r="H16" s="25">
        <v>135784.53</v>
      </c>
    </row>
    <row r="17" spans="1:8">
      <c r="A17" s="22"/>
      <c r="B17" s="19" t="s">
        <v>12</v>
      </c>
      <c r="C17" s="19" t="s">
        <v>21</v>
      </c>
      <c r="D17" s="19" t="s">
        <v>29</v>
      </c>
      <c r="E17" s="11"/>
      <c r="F17" s="19"/>
      <c r="G17" s="26">
        <f t="shared" ref="G17:H17" si="3">G18+G19+G20+G21+G22+G23+G24</f>
        <v>320825.04000000004</v>
      </c>
      <c r="H17" s="26">
        <f t="shared" si="3"/>
        <v>320825.04000000004</v>
      </c>
    </row>
    <row r="18" spans="1:8">
      <c r="A18" s="22" t="s">
        <v>27</v>
      </c>
      <c r="B18" s="23" t="s">
        <v>12</v>
      </c>
      <c r="C18" s="23" t="s">
        <v>21</v>
      </c>
      <c r="D18" s="23" t="s">
        <v>29</v>
      </c>
      <c r="E18" s="24" t="s">
        <v>16</v>
      </c>
      <c r="F18" s="23" t="s">
        <v>28</v>
      </c>
      <c r="G18" s="25">
        <v>34232.379999999997</v>
      </c>
      <c r="H18" s="25">
        <v>34232.379999999997</v>
      </c>
    </row>
    <row r="19" spans="1:8">
      <c r="A19" s="22" t="s">
        <v>30</v>
      </c>
      <c r="B19" s="23" t="s">
        <v>12</v>
      </c>
      <c r="C19" s="23" t="s">
        <v>21</v>
      </c>
      <c r="D19" s="23" t="s">
        <v>29</v>
      </c>
      <c r="E19" s="24" t="s">
        <v>16</v>
      </c>
      <c r="F19" s="23" t="s">
        <v>31</v>
      </c>
      <c r="G19" s="25">
        <v>52933.23</v>
      </c>
      <c r="H19" s="25">
        <v>52933.23</v>
      </c>
    </row>
    <row r="20" spans="1:8">
      <c r="A20" s="22" t="s">
        <v>32</v>
      </c>
      <c r="B20" s="23" t="s">
        <v>12</v>
      </c>
      <c r="C20" s="23" t="s">
        <v>21</v>
      </c>
      <c r="D20" s="23" t="s">
        <v>29</v>
      </c>
      <c r="E20" s="24" t="s">
        <v>16</v>
      </c>
      <c r="F20" s="23" t="s">
        <v>33</v>
      </c>
      <c r="G20" s="25">
        <v>43618.43</v>
      </c>
      <c r="H20" s="25">
        <v>43618.43</v>
      </c>
    </row>
    <row r="21" spans="1:8">
      <c r="A21" s="22" t="s">
        <v>34</v>
      </c>
      <c r="B21" s="23" t="s">
        <v>12</v>
      </c>
      <c r="C21" s="23" t="s">
        <v>21</v>
      </c>
      <c r="D21" s="23" t="s">
        <v>29</v>
      </c>
      <c r="E21" s="24" t="s">
        <v>16</v>
      </c>
      <c r="F21" s="23" t="s">
        <v>35</v>
      </c>
      <c r="G21" s="25">
        <v>188591</v>
      </c>
      <c r="H21" s="25">
        <v>188591</v>
      </c>
    </row>
    <row r="22" spans="1:8" ht="33.75">
      <c r="A22" s="22" t="s">
        <v>36</v>
      </c>
      <c r="B22" s="23" t="s">
        <v>12</v>
      </c>
      <c r="C22" s="23" t="s">
        <v>21</v>
      </c>
      <c r="D22" s="23" t="s">
        <v>29</v>
      </c>
      <c r="E22" s="24" t="s">
        <v>16</v>
      </c>
      <c r="F22" s="23" t="s">
        <v>37</v>
      </c>
      <c r="G22" s="25">
        <v>1450</v>
      </c>
      <c r="H22" s="25">
        <v>1450</v>
      </c>
    </row>
    <row r="23" spans="1:8">
      <c r="A23" s="22" t="s">
        <v>38</v>
      </c>
      <c r="B23" s="23" t="s">
        <v>12</v>
      </c>
      <c r="C23" s="23" t="s">
        <v>21</v>
      </c>
      <c r="D23" s="23" t="s">
        <v>29</v>
      </c>
      <c r="E23" s="24" t="s">
        <v>16</v>
      </c>
      <c r="F23" s="23" t="s">
        <v>39</v>
      </c>
      <c r="G23" s="25">
        <v>0</v>
      </c>
      <c r="H23" s="25">
        <v>0</v>
      </c>
    </row>
    <row r="24" spans="1:8">
      <c r="A24" s="22" t="s">
        <v>40</v>
      </c>
      <c r="B24" s="23" t="s">
        <v>12</v>
      </c>
      <c r="C24" s="23" t="s">
        <v>21</v>
      </c>
      <c r="D24" s="23" t="s">
        <v>29</v>
      </c>
      <c r="E24" s="24" t="s">
        <v>16</v>
      </c>
      <c r="F24" s="23" t="s">
        <v>41</v>
      </c>
      <c r="G24" s="25">
        <v>0</v>
      </c>
      <c r="H24" s="25">
        <v>0</v>
      </c>
    </row>
    <row r="25" spans="1:8">
      <c r="A25" s="22"/>
      <c r="B25" s="19" t="s">
        <v>12</v>
      </c>
      <c r="C25" s="19" t="s">
        <v>21</v>
      </c>
      <c r="D25" s="19" t="s">
        <v>42</v>
      </c>
      <c r="E25" s="11"/>
      <c r="F25" s="19"/>
      <c r="G25" s="26">
        <f t="shared" ref="G25:H25" si="4">G26</f>
        <v>50.47</v>
      </c>
      <c r="H25" s="26">
        <f t="shared" si="4"/>
        <v>50.47</v>
      </c>
    </row>
    <row r="26" spans="1:8">
      <c r="A26" s="22" t="s">
        <v>43</v>
      </c>
      <c r="B26" s="23" t="s">
        <v>12</v>
      </c>
      <c r="C26" s="23" t="s">
        <v>21</v>
      </c>
      <c r="D26" s="23" t="s">
        <v>42</v>
      </c>
      <c r="E26" s="24" t="s">
        <v>16</v>
      </c>
      <c r="F26" s="23" t="s">
        <v>37</v>
      </c>
      <c r="G26" s="25">
        <v>50.47</v>
      </c>
      <c r="H26" s="25">
        <v>50.47</v>
      </c>
    </row>
    <row r="27" spans="1:8">
      <c r="A27" s="22"/>
      <c r="B27" s="19" t="s">
        <v>12</v>
      </c>
      <c r="C27" s="19" t="s">
        <v>44</v>
      </c>
      <c r="D27" s="19" t="s">
        <v>14</v>
      </c>
      <c r="E27" s="11"/>
      <c r="F27" s="19"/>
      <c r="G27" s="26">
        <f t="shared" ref="G27:H27" si="5">G28+G29</f>
        <v>1878636.5</v>
      </c>
      <c r="H27" s="26">
        <f t="shared" si="5"/>
        <v>1878636.5</v>
      </c>
    </row>
    <row r="28" spans="1:8">
      <c r="A28" s="22" t="s">
        <v>15</v>
      </c>
      <c r="B28" s="23" t="s">
        <v>12</v>
      </c>
      <c r="C28" s="23" t="s">
        <v>44</v>
      </c>
      <c r="D28" s="23" t="s">
        <v>14</v>
      </c>
      <c r="E28" s="24" t="s">
        <v>16</v>
      </c>
      <c r="F28" s="23" t="s">
        <v>17</v>
      </c>
      <c r="G28" s="25">
        <v>1591482.19</v>
      </c>
      <c r="H28" s="25">
        <v>1591482.19</v>
      </c>
    </row>
    <row r="29" spans="1:8">
      <c r="A29" s="22" t="s">
        <v>18</v>
      </c>
      <c r="B29" s="23" t="s">
        <v>12</v>
      </c>
      <c r="C29" s="23" t="s">
        <v>44</v>
      </c>
      <c r="D29" s="23" t="s">
        <v>14</v>
      </c>
      <c r="E29" s="24" t="s">
        <v>16</v>
      </c>
      <c r="F29" s="23" t="s">
        <v>19</v>
      </c>
      <c r="G29" s="25">
        <v>287154.31</v>
      </c>
      <c r="H29" s="25">
        <v>287154.31</v>
      </c>
    </row>
    <row r="30" spans="1:8">
      <c r="A30" s="22"/>
      <c r="B30" s="19" t="s">
        <v>12</v>
      </c>
      <c r="C30" s="19" t="s">
        <v>45</v>
      </c>
      <c r="D30" s="19" t="s">
        <v>14</v>
      </c>
      <c r="E30" s="11"/>
      <c r="F30" s="19"/>
      <c r="G30" s="26">
        <f t="shared" ref="G30:H30" si="6">G31+G32</f>
        <v>332417</v>
      </c>
      <c r="H30" s="26">
        <f t="shared" si="6"/>
        <v>332417</v>
      </c>
    </row>
    <row r="31" spans="1:8">
      <c r="A31" s="22" t="s">
        <v>15</v>
      </c>
      <c r="B31" s="23" t="s">
        <v>12</v>
      </c>
      <c r="C31" s="23" t="s">
        <v>45</v>
      </c>
      <c r="D31" s="23" t="s">
        <v>14</v>
      </c>
      <c r="E31" s="24" t="s">
        <v>16</v>
      </c>
      <c r="F31" s="23" t="s">
        <v>17</v>
      </c>
      <c r="G31" s="25">
        <v>255318.86</v>
      </c>
      <c r="H31" s="25">
        <v>255318.86</v>
      </c>
    </row>
    <row r="32" spans="1:8">
      <c r="A32" s="22" t="s">
        <v>18</v>
      </c>
      <c r="B32" s="23" t="s">
        <v>12</v>
      </c>
      <c r="C32" s="23" t="s">
        <v>45</v>
      </c>
      <c r="D32" s="23" t="s">
        <v>14</v>
      </c>
      <c r="E32" s="24" t="s">
        <v>16</v>
      </c>
      <c r="F32" s="23" t="s">
        <v>19</v>
      </c>
      <c r="G32" s="25">
        <v>77098.14</v>
      </c>
      <c r="H32" s="25">
        <v>77098.14</v>
      </c>
    </row>
    <row r="33" spans="1:8" ht="31.5">
      <c r="A33" s="18" t="s">
        <v>46</v>
      </c>
      <c r="B33" s="19" t="s">
        <v>47</v>
      </c>
      <c r="C33" s="19"/>
      <c r="D33" s="19"/>
      <c r="E33" s="11"/>
      <c r="F33" s="19"/>
      <c r="G33" s="26">
        <f>G34+G38+G40</f>
        <v>1890343.5799999998</v>
      </c>
      <c r="H33" s="26">
        <f>H34+H38+H40</f>
        <v>1890343.5799999998</v>
      </c>
    </row>
    <row r="34" spans="1:8">
      <c r="A34" s="18"/>
      <c r="B34" s="19" t="s">
        <v>47</v>
      </c>
      <c r="C34" s="19" t="s">
        <v>48</v>
      </c>
      <c r="D34" s="19" t="s">
        <v>14</v>
      </c>
      <c r="E34" s="11"/>
      <c r="F34" s="19"/>
      <c r="G34" s="26">
        <f t="shared" ref="G34:H34" si="7">G35+G36+G37</f>
        <v>1811746.3099999998</v>
      </c>
      <c r="H34" s="26">
        <f t="shared" si="7"/>
        <v>1811746.3099999998</v>
      </c>
    </row>
    <row r="35" spans="1:8">
      <c r="A35" s="22" t="s">
        <v>15</v>
      </c>
      <c r="B35" s="23" t="s">
        <v>47</v>
      </c>
      <c r="C35" s="23" t="s">
        <v>48</v>
      </c>
      <c r="D35" s="23" t="s">
        <v>14</v>
      </c>
      <c r="E35" s="24" t="s">
        <v>49</v>
      </c>
      <c r="F35" s="23" t="s">
        <v>17</v>
      </c>
      <c r="G35" s="25">
        <v>1345890.49</v>
      </c>
      <c r="H35" s="25">
        <v>1345890.49</v>
      </c>
    </row>
    <row r="36" spans="1:8">
      <c r="A36" s="22" t="s">
        <v>18</v>
      </c>
      <c r="B36" s="23" t="s">
        <v>47</v>
      </c>
      <c r="C36" s="23" t="s">
        <v>48</v>
      </c>
      <c r="D36" s="23" t="s">
        <v>14</v>
      </c>
      <c r="E36" s="24" t="s">
        <v>49</v>
      </c>
      <c r="F36" s="23" t="s">
        <v>19</v>
      </c>
      <c r="G36" s="25">
        <v>465488.92</v>
      </c>
      <c r="H36" s="25">
        <v>465488.92</v>
      </c>
    </row>
    <row r="37" spans="1:8">
      <c r="A37" s="22" t="s">
        <v>23</v>
      </c>
      <c r="B37" s="23" t="s">
        <v>47</v>
      </c>
      <c r="C37" s="23" t="s">
        <v>48</v>
      </c>
      <c r="D37" s="23" t="s">
        <v>14</v>
      </c>
      <c r="E37" s="24" t="s">
        <v>49</v>
      </c>
      <c r="F37" s="23" t="s">
        <v>20</v>
      </c>
      <c r="G37" s="25">
        <v>366.9</v>
      </c>
      <c r="H37" s="25">
        <v>366.9</v>
      </c>
    </row>
    <row r="38" spans="1:8">
      <c r="A38" s="22"/>
      <c r="B38" s="19" t="s">
        <v>47</v>
      </c>
      <c r="C38" s="19" t="s">
        <v>50</v>
      </c>
      <c r="D38" s="19" t="s">
        <v>29</v>
      </c>
      <c r="E38" s="11"/>
      <c r="F38" s="19"/>
      <c r="G38" s="26">
        <f t="shared" ref="G38:H38" si="8">G39</f>
        <v>66631.27</v>
      </c>
      <c r="H38" s="26">
        <f t="shared" si="8"/>
        <v>66631.27</v>
      </c>
    </row>
    <row r="39" spans="1:8">
      <c r="A39" s="22" t="s">
        <v>34</v>
      </c>
      <c r="B39" s="23" t="s">
        <v>47</v>
      </c>
      <c r="C39" s="23" t="s">
        <v>50</v>
      </c>
      <c r="D39" s="23" t="s">
        <v>29</v>
      </c>
      <c r="E39" s="24" t="s">
        <v>49</v>
      </c>
      <c r="F39" s="23" t="s">
        <v>35</v>
      </c>
      <c r="G39" s="25">
        <v>66631.27</v>
      </c>
      <c r="H39" s="25">
        <v>66631.27</v>
      </c>
    </row>
    <row r="40" spans="1:8">
      <c r="A40" s="18"/>
      <c r="B40" s="19" t="s">
        <v>47</v>
      </c>
      <c r="C40" s="19" t="s">
        <v>50</v>
      </c>
      <c r="D40" s="19" t="s">
        <v>22</v>
      </c>
      <c r="E40" s="11"/>
      <c r="F40" s="19"/>
      <c r="G40" s="26">
        <f>G41+G42</f>
        <v>11966</v>
      </c>
      <c r="H40" s="26">
        <f>H41+H42</f>
        <v>11966</v>
      </c>
    </row>
    <row r="41" spans="1:8">
      <c r="A41" s="22"/>
      <c r="B41" s="23" t="s">
        <v>47</v>
      </c>
      <c r="C41" s="23" t="s">
        <v>50</v>
      </c>
      <c r="D41" s="23" t="s">
        <v>22</v>
      </c>
      <c r="E41" s="24" t="s">
        <v>49</v>
      </c>
      <c r="F41" s="23" t="s">
        <v>51</v>
      </c>
      <c r="G41" s="25">
        <v>7766</v>
      </c>
      <c r="H41" s="25">
        <v>7766</v>
      </c>
    </row>
    <row r="42" spans="1:8">
      <c r="A42" s="22"/>
      <c r="B42" s="23" t="s">
        <v>47</v>
      </c>
      <c r="C42" s="23" t="s">
        <v>50</v>
      </c>
      <c r="D42" s="23" t="s">
        <v>22</v>
      </c>
      <c r="E42" s="24" t="s">
        <v>49</v>
      </c>
      <c r="F42" s="23" t="s">
        <v>20</v>
      </c>
      <c r="G42" s="25">
        <v>4200</v>
      </c>
      <c r="H42" s="25">
        <v>4200</v>
      </c>
    </row>
    <row r="43" spans="1:8">
      <c r="A43" s="18" t="s">
        <v>52</v>
      </c>
      <c r="B43" s="19" t="s">
        <v>53</v>
      </c>
      <c r="C43" s="19" t="s">
        <v>21</v>
      </c>
      <c r="D43" s="19" t="s">
        <v>54</v>
      </c>
      <c r="E43" s="23"/>
      <c r="F43" s="23"/>
      <c r="G43" s="26">
        <f t="shared" ref="G43:H43" si="9">G44</f>
        <v>0</v>
      </c>
      <c r="H43" s="26">
        <f t="shared" si="9"/>
        <v>0</v>
      </c>
    </row>
    <row r="44" spans="1:8">
      <c r="A44" s="22" t="s">
        <v>43</v>
      </c>
      <c r="B44" s="23" t="s">
        <v>53</v>
      </c>
      <c r="C44" s="23" t="s">
        <v>21</v>
      </c>
      <c r="D44" s="23" t="s">
        <v>54</v>
      </c>
      <c r="E44" s="24" t="s">
        <v>16</v>
      </c>
      <c r="F44" s="23" t="s">
        <v>37</v>
      </c>
      <c r="G44" s="25">
        <v>0</v>
      </c>
      <c r="H44" s="25">
        <v>0</v>
      </c>
    </row>
    <row r="45" spans="1:8" s="27" customFormat="1" ht="10.5">
      <c r="A45" s="18" t="s">
        <v>55</v>
      </c>
      <c r="B45" s="19" t="s">
        <v>56</v>
      </c>
      <c r="C45" s="19"/>
      <c r="D45" s="19"/>
      <c r="E45" s="19"/>
      <c r="F45" s="19"/>
      <c r="G45" s="26">
        <f>G46+G50+G57+G59+G61</f>
        <v>3591089.36</v>
      </c>
      <c r="H45" s="26">
        <f>H46+H50+H57+H59+H61</f>
        <v>3591089.36</v>
      </c>
    </row>
    <row r="46" spans="1:8">
      <c r="A46" s="22"/>
      <c r="B46" s="19" t="s">
        <v>56</v>
      </c>
      <c r="C46" s="19" t="s">
        <v>21</v>
      </c>
      <c r="D46" s="19" t="s">
        <v>26</v>
      </c>
      <c r="E46" s="11"/>
      <c r="F46" s="19"/>
      <c r="G46" s="26">
        <f t="shared" ref="G46:H46" si="10">G47+G48+G49</f>
        <v>307343.58</v>
      </c>
      <c r="H46" s="26">
        <f t="shared" si="10"/>
        <v>307343.58</v>
      </c>
    </row>
    <row r="47" spans="1:8">
      <c r="A47" s="22" t="s">
        <v>40</v>
      </c>
      <c r="B47" s="23" t="s">
        <v>56</v>
      </c>
      <c r="C47" s="23" t="s">
        <v>21</v>
      </c>
      <c r="D47" s="23" t="s">
        <v>26</v>
      </c>
      <c r="E47" s="23" t="s">
        <v>16</v>
      </c>
      <c r="F47" s="23" t="s">
        <v>41</v>
      </c>
      <c r="G47" s="25">
        <v>7864</v>
      </c>
      <c r="H47" s="25">
        <v>7864</v>
      </c>
    </row>
    <row r="48" spans="1:8">
      <c r="A48" s="22" t="s">
        <v>24</v>
      </c>
      <c r="B48" s="23" t="s">
        <v>56</v>
      </c>
      <c r="C48" s="23" t="s">
        <v>21</v>
      </c>
      <c r="D48" s="23" t="s">
        <v>26</v>
      </c>
      <c r="E48" s="23" t="s">
        <v>16</v>
      </c>
      <c r="F48" s="23" t="s">
        <v>35</v>
      </c>
      <c r="G48" s="25">
        <v>276729.58</v>
      </c>
      <c r="H48" s="25">
        <v>276729.58</v>
      </c>
    </row>
    <row r="49" spans="1:8">
      <c r="A49" s="22" t="s">
        <v>34</v>
      </c>
      <c r="B49" s="23" t="s">
        <v>56</v>
      </c>
      <c r="C49" s="23" t="s">
        <v>21</v>
      </c>
      <c r="D49" s="23" t="s">
        <v>26</v>
      </c>
      <c r="E49" s="23" t="s">
        <v>16</v>
      </c>
      <c r="F49" s="23" t="s">
        <v>39</v>
      </c>
      <c r="G49" s="25">
        <v>22750</v>
      </c>
      <c r="H49" s="25">
        <v>22750</v>
      </c>
    </row>
    <row r="50" spans="1:8">
      <c r="A50" s="22" t="s">
        <v>38</v>
      </c>
      <c r="B50" s="19" t="s">
        <v>56</v>
      </c>
      <c r="C50" s="19" t="s">
        <v>21</v>
      </c>
      <c r="D50" s="19" t="s">
        <v>29</v>
      </c>
      <c r="E50" s="19"/>
      <c r="F50" s="19"/>
      <c r="G50" s="26">
        <f t="shared" ref="G50:H50" si="11">G51+G52+G53+G54+G55+G56</f>
        <v>2371994.84</v>
      </c>
      <c r="H50" s="26">
        <f t="shared" si="11"/>
        <v>2371994.84</v>
      </c>
    </row>
    <row r="51" spans="1:8">
      <c r="A51" s="22"/>
      <c r="B51" s="23" t="s">
        <v>56</v>
      </c>
      <c r="C51" s="23" t="s">
        <v>21</v>
      </c>
      <c r="D51" s="23" t="s">
        <v>29</v>
      </c>
      <c r="E51" s="23" t="s">
        <v>16</v>
      </c>
      <c r="F51" s="23" t="s">
        <v>51</v>
      </c>
      <c r="G51" s="25">
        <v>166500</v>
      </c>
      <c r="H51" s="25">
        <v>166500</v>
      </c>
    </row>
    <row r="52" spans="1:8">
      <c r="A52" s="22" t="s">
        <v>24</v>
      </c>
      <c r="B52" s="23" t="s">
        <v>56</v>
      </c>
      <c r="C52" s="23" t="s">
        <v>21</v>
      </c>
      <c r="D52" s="23" t="s">
        <v>29</v>
      </c>
      <c r="E52" s="23" t="s">
        <v>16</v>
      </c>
      <c r="F52" s="23" t="s">
        <v>33</v>
      </c>
      <c r="G52" s="25">
        <v>351648</v>
      </c>
      <c r="H52" s="25">
        <v>351648</v>
      </c>
    </row>
    <row r="53" spans="1:8">
      <c r="A53" s="22" t="s">
        <v>32</v>
      </c>
      <c r="B53" s="23" t="s">
        <v>56</v>
      </c>
      <c r="C53" s="23" t="s">
        <v>21</v>
      </c>
      <c r="D53" s="23" t="s">
        <v>29</v>
      </c>
      <c r="E53" s="23" t="s">
        <v>16</v>
      </c>
      <c r="F53" s="23" t="s">
        <v>35</v>
      </c>
      <c r="G53" s="25">
        <v>1378951.46</v>
      </c>
      <c r="H53" s="25">
        <v>1378951.46</v>
      </c>
    </row>
    <row r="54" spans="1:8">
      <c r="A54" s="22" t="s">
        <v>57</v>
      </c>
      <c r="B54" s="23" t="s">
        <v>56</v>
      </c>
      <c r="C54" s="23" t="s">
        <v>21</v>
      </c>
      <c r="D54" s="23" t="s">
        <v>29</v>
      </c>
      <c r="E54" s="23" t="s">
        <v>16</v>
      </c>
      <c r="F54" s="23" t="s">
        <v>37</v>
      </c>
      <c r="G54" s="25">
        <v>327972.31</v>
      </c>
      <c r="H54" s="25">
        <v>327972.31</v>
      </c>
    </row>
    <row r="55" spans="1:8">
      <c r="A55" s="22" t="s">
        <v>34</v>
      </c>
      <c r="B55" s="23" t="s">
        <v>56</v>
      </c>
      <c r="C55" s="23" t="s">
        <v>21</v>
      </c>
      <c r="D55" s="23" t="s">
        <v>29</v>
      </c>
      <c r="E55" s="23" t="s">
        <v>16</v>
      </c>
      <c r="F55" s="23" t="s">
        <v>39</v>
      </c>
      <c r="G55" s="25">
        <v>0</v>
      </c>
      <c r="H55" s="25">
        <v>0</v>
      </c>
    </row>
    <row r="56" spans="1:8">
      <c r="A56" s="22" t="s">
        <v>38</v>
      </c>
      <c r="B56" s="23" t="s">
        <v>56</v>
      </c>
      <c r="C56" s="23" t="s">
        <v>21</v>
      </c>
      <c r="D56" s="23" t="s">
        <v>29</v>
      </c>
      <c r="E56" s="23" t="s">
        <v>16</v>
      </c>
      <c r="F56" s="23" t="s">
        <v>41</v>
      </c>
      <c r="G56" s="25">
        <v>146923.07</v>
      </c>
      <c r="H56" s="25">
        <v>146923.07</v>
      </c>
    </row>
    <row r="57" spans="1:8">
      <c r="A57" s="22" t="s">
        <v>40</v>
      </c>
      <c r="B57" s="19" t="s">
        <v>56</v>
      </c>
      <c r="C57" s="19" t="s">
        <v>21</v>
      </c>
      <c r="D57" s="19" t="s">
        <v>58</v>
      </c>
      <c r="E57" s="19"/>
      <c r="F57" s="19"/>
      <c r="G57" s="26">
        <f t="shared" ref="G57:H57" si="12">G58</f>
        <v>105980</v>
      </c>
      <c r="H57" s="26">
        <f t="shared" si="12"/>
        <v>105980</v>
      </c>
    </row>
    <row r="58" spans="1:8">
      <c r="A58" s="22"/>
      <c r="B58" s="23" t="s">
        <v>56</v>
      </c>
      <c r="C58" s="23" t="s">
        <v>21</v>
      </c>
      <c r="D58" s="23" t="s">
        <v>58</v>
      </c>
      <c r="E58" s="23" t="s">
        <v>16</v>
      </c>
      <c r="F58" s="23" t="s">
        <v>37</v>
      </c>
      <c r="G58" s="25">
        <v>105980</v>
      </c>
      <c r="H58" s="25">
        <v>105980</v>
      </c>
    </row>
    <row r="59" spans="1:8">
      <c r="A59" s="22" t="s">
        <v>43</v>
      </c>
      <c r="B59" s="19" t="s">
        <v>56</v>
      </c>
      <c r="C59" s="19" t="s">
        <v>21</v>
      </c>
      <c r="D59" s="19" t="s">
        <v>59</v>
      </c>
      <c r="E59" s="23"/>
      <c r="F59" s="23"/>
      <c r="G59" s="26">
        <f>G60</f>
        <v>803506.32</v>
      </c>
      <c r="H59" s="26">
        <f>H60</f>
        <v>803506.32</v>
      </c>
    </row>
    <row r="60" spans="1:8">
      <c r="A60" s="22"/>
      <c r="B60" s="23" t="s">
        <v>56</v>
      </c>
      <c r="C60" s="23" t="s">
        <v>21</v>
      </c>
      <c r="D60" s="23" t="s">
        <v>59</v>
      </c>
      <c r="E60" s="23" t="s">
        <v>16</v>
      </c>
      <c r="F60" s="23" t="s">
        <v>37</v>
      </c>
      <c r="G60" s="25">
        <v>803506.32</v>
      </c>
      <c r="H60" s="25">
        <v>803506.32</v>
      </c>
    </row>
    <row r="61" spans="1:8">
      <c r="A61" s="22" t="s">
        <v>43</v>
      </c>
      <c r="B61" s="19" t="s">
        <v>56</v>
      </c>
      <c r="C61" s="19" t="s">
        <v>21</v>
      </c>
      <c r="D61" s="19" t="s">
        <v>42</v>
      </c>
      <c r="E61" s="19"/>
      <c r="F61" s="19"/>
      <c r="G61" s="26">
        <f>G62</f>
        <v>2264.62</v>
      </c>
      <c r="H61" s="26">
        <f>H62</f>
        <v>2264.62</v>
      </c>
    </row>
    <row r="62" spans="1:8">
      <c r="A62" s="22"/>
      <c r="B62" s="23" t="s">
        <v>56</v>
      </c>
      <c r="C62" s="23" t="s">
        <v>21</v>
      </c>
      <c r="D62" s="23" t="s">
        <v>42</v>
      </c>
      <c r="E62" s="23" t="s">
        <v>16</v>
      </c>
      <c r="F62" s="23" t="s">
        <v>37</v>
      </c>
      <c r="G62" s="25">
        <v>2264.62</v>
      </c>
      <c r="H62" s="25">
        <v>2264.62</v>
      </c>
    </row>
    <row r="63" spans="1:8">
      <c r="A63" s="18" t="s">
        <v>60</v>
      </c>
      <c r="B63" s="19" t="s">
        <v>61</v>
      </c>
      <c r="C63" s="19" t="s">
        <v>62</v>
      </c>
      <c r="D63" s="23"/>
      <c r="E63" s="23"/>
      <c r="F63" s="23"/>
      <c r="G63" s="26">
        <f>G64+G67</f>
        <v>498354</v>
      </c>
      <c r="H63" s="26">
        <f>H64+H67</f>
        <v>498354</v>
      </c>
    </row>
    <row r="64" spans="1:8">
      <c r="A64" s="18"/>
      <c r="B64" s="19" t="s">
        <v>61</v>
      </c>
      <c r="C64" s="19" t="s">
        <v>63</v>
      </c>
      <c r="D64" s="19" t="s">
        <v>14</v>
      </c>
      <c r="E64" s="23"/>
      <c r="F64" s="23"/>
      <c r="G64" s="26">
        <f t="shared" ref="G64:H64" si="13">G65+G66</f>
        <v>476714</v>
      </c>
      <c r="H64" s="26">
        <f t="shared" si="13"/>
        <v>476714</v>
      </c>
    </row>
    <row r="65" spans="1:8">
      <c r="A65" s="22" t="s">
        <v>15</v>
      </c>
      <c r="B65" s="23" t="s">
        <v>61</v>
      </c>
      <c r="C65" s="23" t="s">
        <v>63</v>
      </c>
      <c r="D65" s="23" t="s">
        <v>14</v>
      </c>
      <c r="E65" s="23" t="str">
        <f>'[1]2 Админ'!F51</f>
        <v>АЯ</v>
      </c>
      <c r="F65" s="23" t="s">
        <v>17</v>
      </c>
      <c r="G65" s="25">
        <v>367068.8</v>
      </c>
      <c r="H65" s="25">
        <v>367068.8</v>
      </c>
    </row>
    <row r="66" spans="1:8">
      <c r="A66" s="22" t="s">
        <v>18</v>
      </c>
      <c r="B66" s="23" t="s">
        <v>61</v>
      </c>
      <c r="C66" s="23" t="s">
        <v>63</v>
      </c>
      <c r="D66" s="23" t="s">
        <v>14</v>
      </c>
      <c r="E66" s="23" t="str">
        <f>'[1]2 Админ'!F52</f>
        <v>АЯ</v>
      </c>
      <c r="F66" s="23" t="s">
        <v>19</v>
      </c>
      <c r="G66" s="25">
        <v>109645.2</v>
      </c>
      <c r="H66" s="25">
        <v>109645.2</v>
      </c>
    </row>
    <row r="67" spans="1:8">
      <c r="A67" s="22"/>
      <c r="B67" s="19" t="s">
        <v>61</v>
      </c>
      <c r="C67" s="19" t="s">
        <v>64</v>
      </c>
      <c r="D67" s="19" t="s">
        <v>22</v>
      </c>
      <c r="E67" s="19"/>
      <c r="F67" s="19"/>
      <c r="G67" s="26">
        <f t="shared" ref="G67:H67" si="14">G68</f>
        <v>21640</v>
      </c>
      <c r="H67" s="26">
        <f t="shared" si="14"/>
        <v>21640</v>
      </c>
    </row>
    <row r="68" spans="1:8">
      <c r="A68" s="22" t="s">
        <v>24</v>
      </c>
      <c r="B68" s="23" t="s">
        <v>61</v>
      </c>
      <c r="C68" s="23" t="s">
        <v>64</v>
      </c>
      <c r="D68" s="23" t="s">
        <v>22</v>
      </c>
      <c r="E68" s="23" t="str">
        <f>'[1]2 Админ'!F53</f>
        <v>АЯ</v>
      </c>
      <c r="F68" s="23" t="s">
        <v>51</v>
      </c>
      <c r="G68" s="25">
        <v>21640</v>
      </c>
      <c r="H68" s="25">
        <v>21640</v>
      </c>
    </row>
    <row r="69" spans="1:8">
      <c r="A69" s="22" t="s">
        <v>40</v>
      </c>
      <c r="B69" s="19" t="s">
        <v>61</v>
      </c>
      <c r="C69" s="19" t="s">
        <v>64</v>
      </c>
      <c r="D69" s="19" t="s">
        <v>29</v>
      </c>
      <c r="E69" s="23" t="s">
        <v>16</v>
      </c>
      <c r="F69" s="23" t="s">
        <v>41</v>
      </c>
      <c r="G69" s="25">
        <v>0</v>
      </c>
      <c r="H69" s="25">
        <v>0</v>
      </c>
    </row>
    <row r="70" spans="1:8">
      <c r="A70" s="18" t="s">
        <v>65</v>
      </c>
      <c r="B70" s="19" t="s">
        <v>66</v>
      </c>
      <c r="C70" s="28"/>
      <c r="D70" s="19"/>
      <c r="E70" s="23"/>
      <c r="F70" s="23"/>
      <c r="G70" s="26">
        <f>G72+G73</f>
        <v>2367736.88</v>
      </c>
      <c r="H70" s="26">
        <f>H72+H73</f>
        <v>2367736.88</v>
      </c>
    </row>
    <row r="71" spans="1:8">
      <c r="A71" s="18"/>
      <c r="B71" s="19" t="s">
        <v>66</v>
      </c>
      <c r="C71" s="28" t="s">
        <v>21</v>
      </c>
      <c r="D71" s="19" t="s">
        <v>67</v>
      </c>
      <c r="E71" s="23"/>
      <c r="F71" s="23"/>
      <c r="G71" s="26">
        <v>145480</v>
      </c>
      <c r="H71" s="26">
        <v>145480</v>
      </c>
    </row>
    <row r="72" spans="1:8" s="27" customFormat="1" ht="22.5">
      <c r="A72" s="22" t="s">
        <v>68</v>
      </c>
      <c r="B72" s="23" t="s">
        <v>66</v>
      </c>
      <c r="C72" s="23" t="s">
        <v>21</v>
      </c>
      <c r="D72" s="23" t="s">
        <v>67</v>
      </c>
      <c r="E72" s="24" t="s">
        <v>16</v>
      </c>
      <c r="F72" s="23" t="s">
        <v>26</v>
      </c>
      <c r="G72" s="25">
        <v>32895</v>
      </c>
      <c r="H72" s="25">
        <v>32895</v>
      </c>
    </row>
    <row r="73" spans="1:8">
      <c r="A73" s="22" t="s">
        <v>57</v>
      </c>
      <c r="B73" s="23" t="s">
        <v>69</v>
      </c>
      <c r="C73" s="23" t="s">
        <v>21</v>
      </c>
      <c r="D73" s="23" t="s">
        <v>29</v>
      </c>
      <c r="E73" s="24" t="s">
        <v>70</v>
      </c>
      <c r="F73" s="23" t="s">
        <v>35</v>
      </c>
      <c r="G73" s="25">
        <v>2334841.88</v>
      </c>
      <c r="H73" s="25">
        <v>2334841.88</v>
      </c>
    </row>
    <row r="74" spans="1:8" s="27" customFormat="1">
      <c r="A74" s="18" t="s">
        <v>71</v>
      </c>
      <c r="B74" s="19" t="s">
        <v>72</v>
      </c>
      <c r="C74" s="29"/>
      <c r="D74" s="19"/>
      <c r="E74" s="19"/>
      <c r="F74" s="19"/>
      <c r="G74" s="26">
        <f>G75</f>
        <v>2486218.77</v>
      </c>
      <c r="H74" s="26">
        <f>H75</f>
        <v>2486218.77</v>
      </c>
    </row>
    <row r="75" spans="1:8" s="27" customFormat="1">
      <c r="A75" s="22"/>
      <c r="B75" s="19" t="s">
        <v>72</v>
      </c>
      <c r="C75" s="30" t="s">
        <v>73</v>
      </c>
      <c r="D75" s="19" t="s">
        <v>29</v>
      </c>
      <c r="E75" s="19"/>
      <c r="F75" s="19"/>
      <c r="G75" s="26">
        <f t="shared" ref="G75:H75" si="15">G76+G77</f>
        <v>2486218.77</v>
      </c>
      <c r="H75" s="26">
        <f t="shared" si="15"/>
        <v>2486218.77</v>
      </c>
    </row>
    <row r="76" spans="1:8" s="27" customFormat="1">
      <c r="A76" s="18"/>
      <c r="B76" s="23" t="s">
        <v>72</v>
      </c>
      <c r="C76" s="29" t="s">
        <v>73</v>
      </c>
      <c r="D76" s="23" t="s">
        <v>29</v>
      </c>
      <c r="E76" s="23" t="s">
        <v>16</v>
      </c>
      <c r="F76" s="23" t="s">
        <v>31</v>
      </c>
      <c r="G76" s="25">
        <v>946476.9</v>
      </c>
      <c r="H76" s="25">
        <v>946476.9</v>
      </c>
    </row>
    <row r="77" spans="1:8" s="27" customFormat="1">
      <c r="A77" s="18"/>
      <c r="B77" s="23" t="s">
        <v>72</v>
      </c>
      <c r="C77" s="29" t="s">
        <v>73</v>
      </c>
      <c r="D77" s="23" t="s">
        <v>29</v>
      </c>
      <c r="E77" s="23" t="s">
        <v>16</v>
      </c>
      <c r="F77" s="23" t="s">
        <v>35</v>
      </c>
      <c r="G77" s="25">
        <v>1539741.87</v>
      </c>
      <c r="H77" s="25">
        <v>1539741.87</v>
      </c>
    </row>
    <row r="78" spans="1:8">
      <c r="A78" s="22" t="s">
        <v>74</v>
      </c>
      <c r="B78" s="23" t="s">
        <v>75</v>
      </c>
      <c r="C78" s="23" t="s">
        <v>76</v>
      </c>
      <c r="D78" s="23" t="s">
        <v>77</v>
      </c>
      <c r="E78" s="23" t="s">
        <v>16</v>
      </c>
      <c r="F78" s="23" t="s">
        <v>37</v>
      </c>
      <c r="G78" s="25">
        <v>285000</v>
      </c>
      <c r="H78" s="25">
        <v>285000</v>
      </c>
    </row>
    <row r="79" spans="1:8" s="27" customFormat="1" ht="31.5">
      <c r="A79" s="18" t="s">
        <v>78</v>
      </c>
      <c r="B79" s="19" t="s">
        <v>75</v>
      </c>
      <c r="C79" s="19" t="s">
        <v>79</v>
      </c>
      <c r="D79" s="19"/>
      <c r="E79" s="19"/>
      <c r="F79" s="19"/>
      <c r="G79" s="26">
        <f>G80+G83</f>
        <v>299300</v>
      </c>
      <c r="H79" s="26">
        <f>H80+H83</f>
        <v>299300</v>
      </c>
    </row>
    <row r="80" spans="1:8" s="27" customFormat="1" ht="10.5">
      <c r="A80" s="18"/>
      <c r="B80" s="19" t="s">
        <v>75</v>
      </c>
      <c r="C80" s="19" t="s">
        <v>80</v>
      </c>
      <c r="D80" s="19" t="s">
        <v>58</v>
      </c>
      <c r="E80" s="19"/>
      <c r="F80" s="19"/>
      <c r="G80" s="26">
        <f>G81+G82</f>
        <v>0</v>
      </c>
      <c r="H80" s="26">
        <f>H81+H82</f>
        <v>0</v>
      </c>
    </row>
    <row r="81" spans="1:8">
      <c r="A81" s="22" t="s">
        <v>57</v>
      </c>
      <c r="B81" s="23" t="s">
        <v>75</v>
      </c>
      <c r="C81" s="23" t="s">
        <v>81</v>
      </c>
      <c r="D81" s="23" t="s">
        <v>58</v>
      </c>
      <c r="E81" s="23" t="s">
        <v>16</v>
      </c>
      <c r="F81" s="23" t="s">
        <v>35</v>
      </c>
      <c r="G81" s="25">
        <v>0</v>
      </c>
      <c r="H81" s="25">
        <v>0</v>
      </c>
    </row>
    <row r="82" spans="1:8">
      <c r="A82" s="22" t="s">
        <v>43</v>
      </c>
      <c r="B82" s="23" t="s">
        <v>75</v>
      </c>
      <c r="C82" s="23" t="s">
        <v>81</v>
      </c>
      <c r="D82" s="23" t="s">
        <v>58</v>
      </c>
      <c r="E82" s="23" t="s">
        <v>16</v>
      </c>
      <c r="F82" s="23" t="s">
        <v>37</v>
      </c>
      <c r="G82" s="25">
        <v>0</v>
      </c>
      <c r="H82" s="25">
        <v>0</v>
      </c>
    </row>
    <row r="83" spans="1:8">
      <c r="A83" s="22"/>
      <c r="B83" s="19" t="s">
        <v>75</v>
      </c>
      <c r="C83" s="19" t="s">
        <v>81</v>
      </c>
      <c r="D83" s="19" t="s">
        <v>82</v>
      </c>
      <c r="E83" s="19"/>
      <c r="F83" s="19"/>
      <c r="G83" s="26">
        <f t="shared" ref="G83:H83" si="16">G84</f>
        <v>299300</v>
      </c>
      <c r="H83" s="26">
        <f t="shared" si="16"/>
        <v>299300</v>
      </c>
    </row>
    <row r="84" spans="1:8">
      <c r="A84" s="22" t="s">
        <v>43</v>
      </c>
      <c r="B84" s="23" t="s">
        <v>75</v>
      </c>
      <c r="C84" s="23" t="s">
        <v>81</v>
      </c>
      <c r="D84" s="23" t="s">
        <v>82</v>
      </c>
      <c r="E84" s="23" t="s">
        <v>16</v>
      </c>
      <c r="F84" s="23" t="s">
        <v>37</v>
      </c>
      <c r="G84" s="25">
        <v>299300</v>
      </c>
      <c r="H84" s="25">
        <v>299300</v>
      </c>
    </row>
    <row r="85" spans="1:8">
      <c r="A85" s="18" t="s">
        <v>83</v>
      </c>
      <c r="B85" s="19" t="s">
        <v>75</v>
      </c>
      <c r="C85" s="19" t="s">
        <v>84</v>
      </c>
      <c r="D85" s="19"/>
      <c r="E85" s="19"/>
      <c r="F85" s="19"/>
      <c r="G85" s="26">
        <f>G86+G89+G92</f>
        <v>443051</v>
      </c>
      <c r="H85" s="26">
        <f>H86+H89+H92</f>
        <v>443051</v>
      </c>
    </row>
    <row r="86" spans="1:8">
      <c r="A86" s="22"/>
      <c r="B86" s="19" t="s">
        <v>75</v>
      </c>
      <c r="C86" s="19" t="s">
        <v>85</v>
      </c>
      <c r="D86" s="19" t="s">
        <v>29</v>
      </c>
      <c r="E86" s="24"/>
      <c r="F86" s="23"/>
      <c r="G86" s="26">
        <f>G87+G88</f>
        <v>60904</v>
      </c>
      <c r="H86" s="26">
        <f>H87+H88</f>
        <v>60904</v>
      </c>
    </row>
    <row r="87" spans="1:8">
      <c r="A87" s="22" t="s">
        <v>43</v>
      </c>
      <c r="B87" s="23" t="s">
        <v>75</v>
      </c>
      <c r="C87" s="23" t="s">
        <v>85</v>
      </c>
      <c r="D87" s="23" t="s">
        <v>29</v>
      </c>
      <c r="E87" s="24" t="s">
        <v>16</v>
      </c>
      <c r="F87" s="23" t="s">
        <v>37</v>
      </c>
      <c r="G87" s="25">
        <v>60000</v>
      </c>
      <c r="H87" s="25">
        <v>60000</v>
      </c>
    </row>
    <row r="88" spans="1:8">
      <c r="A88" s="22" t="s">
        <v>43</v>
      </c>
      <c r="B88" s="23" t="s">
        <v>75</v>
      </c>
      <c r="C88" s="23" t="s">
        <v>85</v>
      </c>
      <c r="D88" s="23" t="s">
        <v>29</v>
      </c>
      <c r="E88" s="24" t="s">
        <v>16</v>
      </c>
      <c r="F88" s="23" t="s">
        <v>35</v>
      </c>
      <c r="G88" s="25">
        <v>904</v>
      </c>
      <c r="H88" s="25">
        <v>904</v>
      </c>
    </row>
    <row r="89" spans="1:8">
      <c r="A89" s="22"/>
      <c r="B89" s="19" t="s">
        <v>75</v>
      </c>
      <c r="C89" s="19" t="s">
        <v>85</v>
      </c>
      <c r="D89" s="19" t="s">
        <v>58</v>
      </c>
      <c r="E89" s="11"/>
      <c r="F89" s="19"/>
      <c r="G89" s="26">
        <f>G90+G91</f>
        <v>11657</v>
      </c>
      <c r="H89" s="26">
        <f>H90+H91</f>
        <v>11657</v>
      </c>
    </row>
    <row r="90" spans="1:8">
      <c r="A90" s="22" t="s">
        <v>57</v>
      </c>
      <c r="B90" s="23" t="s">
        <v>75</v>
      </c>
      <c r="C90" s="23" t="s">
        <v>85</v>
      </c>
      <c r="D90" s="23" t="s">
        <v>58</v>
      </c>
      <c r="E90" s="24" t="s">
        <v>16</v>
      </c>
      <c r="F90" s="23" t="s">
        <v>35</v>
      </c>
      <c r="G90" s="25">
        <v>0</v>
      </c>
      <c r="H90" s="25">
        <v>0</v>
      </c>
    </row>
    <row r="91" spans="1:8">
      <c r="A91" s="22"/>
      <c r="B91" s="23" t="s">
        <v>75</v>
      </c>
      <c r="C91" s="23" t="s">
        <v>85</v>
      </c>
      <c r="D91" s="23" t="s">
        <v>58</v>
      </c>
      <c r="E91" s="24" t="s">
        <v>16</v>
      </c>
      <c r="F91" s="23" t="s">
        <v>37</v>
      </c>
      <c r="G91" s="25">
        <v>11657</v>
      </c>
      <c r="H91" s="25">
        <v>11657</v>
      </c>
    </row>
    <row r="92" spans="1:8">
      <c r="A92" s="22"/>
      <c r="B92" s="19" t="s">
        <v>75</v>
      </c>
      <c r="C92" s="19" t="s">
        <v>86</v>
      </c>
      <c r="D92" s="19" t="s">
        <v>82</v>
      </c>
      <c r="E92" s="11"/>
      <c r="F92" s="19"/>
      <c r="G92" s="26">
        <f t="shared" ref="G92:H92" si="17">G93</f>
        <v>370490</v>
      </c>
      <c r="H92" s="26">
        <f t="shared" si="17"/>
        <v>370490</v>
      </c>
    </row>
    <row r="93" spans="1:8">
      <c r="A93" s="22" t="s">
        <v>43</v>
      </c>
      <c r="B93" s="23" t="s">
        <v>75</v>
      </c>
      <c r="C93" s="23" t="s">
        <v>85</v>
      </c>
      <c r="D93" s="23" t="s">
        <v>82</v>
      </c>
      <c r="E93" s="24" t="s">
        <v>16</v>
      </c>
      <c r="F93" s="23" t="s">
        <v>37</v>
      </c>
      <c r="G93" s="25">
        <v>370490</v>
      </c>
      <c r="H93" s="25">
        <v>370490</v>
      </c>
    </row>
    <row r="94" spans="1:8">
      <c r="A94" s="18" t="s">
        <v>87</v>
      </c>
      <c r="B94" s="19" t="s">
        <v>88</v>
      </c>
      <c r="C94" s="23"/>
      <c r="D94" s="19"/>
      <c r="E94" s="19"/>
      <c r="F94" s="19"/>
      <c r="G94" s="26">
        <f>G95</f>
        <v>1328670.51</v>
      </c>
      <c r="H94" s="26">
        <f>H95</f>
        <v>1328670.51</v>
      </c>
    </row>
    <row r="95" spans="1:8" s="27" customFormat="1" ht="10.5">
      <c r="A95" s="18" t="s">
        <v>89</v>
      </c>
      <c r="B95" s="19" t="s">
        <v>88</v>
      </c>
      <c r="C95" s="19" t="s">
        <v>90</v>
      </c>
      <c r="D95" s="19"/>
      <c r="E95" s="19"/>
      <c r="F95" s="19"/>
      <c r="G95" s="26">
        <f>G96</f>
        <v>1328670.51</v>
      </c>
      <c r="H95" s="26">
        <f>H96</f>
        <v>1328670.51</v>
      </c>
    </row>
    <row r="96" spans="1:8" s="27" customFormat="1" ht="10.5">
      <c r="A96" s="18"/>
      <c r="B96" s="19" t="s">
        <v>88</v>
      </c>
      <c r="C96" s="19" t="s">
        <v>91</v>
      </c>
      <c r="D96" s="19" t="s">
        <v>29</v>
      </c>
      <c r="E96" s="19"/>
      <c r="F96" s="19"/>
      <c r="G96" s="26">
        <f>G97+G98+G99+G100</f>
        <v>1328670.51</v>
      </c>
      <c r="H96" s="26">
        <f>H97+H98+H99+H100</f>
        <v>1328670.51</v>
      </c>
    </row>
    <row r="97" spans="1:13">
      <c r="A97" s="22"/>
      <c r="B97" s="23" t="s">
        <v>88</v>
      </c>
      <c r="C97" s="23" t="s">
        <v>91</v>
      </c>
      <c r="D97" s="23">
        <v>244</v>
      </c>
      <c r="E97" s="24" t="s">
        <v>16</v>
      </c>
      <c r="F97" s="23">
        <v>226</v>
      </c>
      <c r="G97" s="25">
        <v>884805.51</v>
      </c>
      <c r="H97" s="25">
        <v>884805.51</v>
      </c>
      <c r="I97" s="31"/>
      <c r="J97" s="32"/>
      <c r="K97" s="32"/>
      <c r="L97" s="32"/>
      <c r="M97" s="32"/>
    </row>
    <row r="98" spans="1:13">
      <c r="A98" s="22" t="s">
        <v>43</v>
      </c>
      <c r="B98" s="23" t="s">
        <v>88</v>
      </c>
      <c r="C98" s="23" t="s">
        <v>91</v>
      </c>
      <c r="D98" s="23" t="s">
        <v>29</v>
      </c>
      <c r="E98" s="24" t="s">
        <v>16</v>
      </c>
      <c r="F98" s="23">
        <v>290</v>
      </c>
      <c r="G98" s="25">
        <v>85000</v>
      </c>
      <c r="H98" s="25">
        <v>85000</v>
      </c>
      <c r="I98" s="31"/>
      <c r="J98" s="32"/>
      <c r="K98" s="32"/>
      <c r="L98" s="32"/>
      <c r="M98" s="32"/>
    </row>
    <row r="99" spans="1:13">
      <c r="A99" s="22" t="s">
        <v>38</v>
      </c>
      <c r="B99" s="23" t="s">
        <v>88</v>
      </c>
      <c r="C99" s="23" t="s">
        <v>91</v>
      </c>
      <c r="D99" s="23">
        <v>244</v>
      </c>
      <c r="E99" s="24" t="s">
        <v>16</v>
      </c>
      <c r="F99" s="23" t="s">
        <v>39</v>
      </c>
      <c r="G99" s="25">
        <v>251000</v>
      </c>
      <c r="H99" s="25">
        <v>251000</v>
      </c>
    </row>
    <row r="100" spans="1:13">
      <c r="A100" s="22" t="s">
        <v>40</v>
      </c>
      <c r="B100" s="23" t="s">
        <v>88</v>
      </c>
      <c r="C100" s="23" t="s">
        <v>91</v>
      </c>
      <c r="D100" s="23">
        <v>244</v>
      </c>
      <c r="E100" s="24" t="s">
        <v>16</v>
      </c>
      <c r="F100" s="23">
        <v>340</v>
      </c>
      <c r="G100" s="33">
        <v>107865</v>
      </c>
      <c r="H100" s="33">
        <v>107865</v>
      </c>
    </row>
    <row r="101" spans="1:13">
      <c r="A101" s="21"/>
      <c r="B101" s="21"/>
      <c r="C101" s="21"/>
      <c r="D101" s="21"/>
      <c r="E101" s="21"/>
      <c r="F101" s="21"/>
    </row>
    <row r="103" spans="1:13">
      <c r="A103" s="21"/>
      <c r="B103" s="21"/>
      <c r="C103" s="21"/>
      <c r="D103" s="21"/>
      <c r="E103" s="21"/>
      <c r="F103" s="21"/>
    </row>
    <row r="104" spans="1:13">
      <c r="A104" s="21"/>
      <c r="B104" s="21"/>
      <c r="D104" s="21"/>
      <c r="E104" s="21"/>
      <c r="F104" s="21"/>
    </row>
    <row r="105" spans="1:13">
      <c r="C105" s="21"/>
    </row>
    <row r="106" spans="1:13">
      <c r="C106" s="21"/>
    </row>
  </sheetData>
  <mergeCells count="5">
    <mergeCell ref="A2:G2"/>
    <mergeCell ref="A3:G3"/>
    <mergeCell ref="A4:G4"/>
    <mergeCell ref="I97:M97"/>
    <mergeCell ref="I98:M9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2015-02-27T09:16:22Z</dcterms:modified>
</cp:coreProperties>
</file>